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indirepersonale.sharepoint.com/sites/Contabilita/Documenti condivisi/BILANCI INDIRE/BILANCIO INDIRE 2024/DELIBERA APPROVAZIONE BILANCIO/"/>
    </mc:Choice>
  </mc:AlternateContent>
  <xr:revisionPtr revIDLastSave="44" documentId="13_ncr:1_{B88A6CEF-E404-4B91-92AB-0B72961C30E3}" xr6:coauthVersionLast="47" xr6:coauthVersionMax="47" xr10:uidLastSave="{206F6CB2-FA53-4A37-845C-1E57D82493D7}"/>
  <bookViews>
    <workbookView xWindow="-108" yWindow="-108" windowWidth="23256" windowHeight="12576" tabRatio="788" activeTab="3" xr2:uid="{00000000-000D-0000-FFFF-FFFF00000000}"/>
  </bookViews>
  <sheets>
    <sheet name="FOE 2024" sheetId="1" r:id="rId1"/>
    <sheet name="PTA 2024" sheetId="2" r:id="rId2"/>
    <sheet name="CONTRIBUTO 2ML" sheetId="3" r:id="rId3"/>
    <sheet name="Check rispetto limite contenim" sheetId="4" r:id="rId4"/>
  </sheets>
  <definedNames>
    <definedName name="_xlnm._FilterDatabase" localSheetId="0" hidden="1">'FOE 2024'!$A$1:$I$1</definedName>
    <definedName name="_xlnm._FilterDatabase" localSheetId="1" hidden="1">'PTA 2024'!$A$1:$E$27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  <c r="C11" i="3"/>
  <c r="C29" i="2"/>
  <c r="C9" i="3" l="1"/>
  <c r="C27" i="2"/>
  <c r="I4" i="4" l="1"/>
  <c r="I3" i="4"/>
  <c r="F39" i="1"/>
  <c r="F35" i="1" l="1"/>
  <c r="D34" i="1"/>
  <c r="D28" i="1"/>
  <c r="F26" i="1"/>
  <c r="D13" i="1"/>
  <c r="D95" i="1" l="1"/>
  <c r="I2" i="4" s="1"/>
  <c r="I5" i="4" s="1"/>
  <c r="D54" i="1"/>
  <c r="D93" i="1" s="1"/>
</calcChain>
</file>

<file path=xl/sharedStrings.xml><?xml version="1.0" encoding="utf-8"?>
<sst xmlns="http://schemas.openxmlformats.org/spreadsheetml/2006/main" count="259" uniqueCount="152">
  <si>
    <t>CAP.</t>
  </si>
  <si>
    <t>ART.</t>
  </si>
  <si>
    <t>descrizione capitolo</t>
  </si>
  <si>
    <t>Organi istituzionali dell'amministrazione - Rimborsi</t>
  </si>
  <si>
    <t>Compensi agli organi istituzionali di revisione, di controllo ed altri incarichi istituzionali dell'amministrazione</t>
  </si>
  <si>
    <t>“arretrati per anni precedenti corrisposti al personale a tempo indeterminato</t>
  </si>
  <si>
    <t>Voci stipendiali corrisposte al personale a tempo indeterminato</t>
  </si>
  <si>
    <t>Straordinario per il personale a tempo indeterminato</t>
  </si>
  <si>
    <t>Indennità ed altri compensi,esclusi i rimborsi spesa per missione,corrisposti al personale a tempo indeterminato</t>
  </si>
  <si>
    <t>arretrati per anni precedenti corrisposti al personale a tempo determinato</t>
  </si>
  <si>
    <t>Voci stipendiali corrisposte al personale a tempo determinato</t>
  </si>
  <si>
    <t>Buoni pasto</t>
  </si>
  <si>
    <t>Contributi obbligatori per il personale</t>
  </si>
  <si>
    <t>Irap</t>
  </si>
  <si>
    <t>Indennità di missione e di trasferta</t>
  </si>
  <si>
    <t>Indennita'ed altri compensi,esclusi i rimborsi spesa documentati per missione,corrisposti al personale a tempo determinato</t>
  </si>
  <si>
    <t>Tassa e/o tariffa smaltimento rifiuti solidi urbani</t>
  </si>
  <si>
    <t>Imposta municipale propria</t>
  </si>
  <si>
    <t>Imposta di registro e di bollo</t>
  </si>
  <si>
    <t>Contributi per indennità di fine rapporto</t>
  </si>
  <si>
    <t>Contributi previdenza complementare</t>
  </si>
  <si>
    <t>Contributi per asili nido, strutture sportive e di vacanza a disposizione dei dipendenti a loro famiglie e altre spese per il benessere della persona”</t>
  </si>
  <si>
    <t>Buoni pasto corrisposti al personale a tempo determinato a valere sui progetti in affidamento</t>
  </si>
  <si>
    <t>Contributi obbligatori per il personale a tempo determinato a valere sui progetti in affidamento</t>
  </si>
  <si>
    <t>Giornali e riviste</t>
  </si>
  <si>
    <t>Pubblicazioni</t>
  </si>
  <si>
    <t>Carta, cancelleria e stampati</t>
  </si>
  <si>
    <t>Carburanti, combustibili e lubrificanti</t>
  </si>
  <si>
    <t>Accessori per uffici e alloggi</t>
  </si>
  <si>
    <t>Rimborso per viaggio e trasloco</t>
  </si>
  <si>
    <t>Pubblicità</t>
  </si>
  <si>
    <t>Organizzazione e partecipazione a manifestazioni e convegni</t>
  </si>
  <si>
    <t>Acquisto di servizi per altre spese per formazione e addestramento n.a.c.</t>
  </si>
  <si>
    <t>Telefonia fissa</t>
  </si>
  <si>
    <t>Telefonia mobile</t>
  </si>
  <si>
    <t>Accesso a banche dati e a pubblicazioni on line</t>
  </si>
  <si>
    <t>Energia elettrica</t>
  </si>
  <si>
    <t>Acqua</t>
  </si>
  <si>
    <t>Spese di condominio</t>
  </si>
  <si>
    <t>Locazione di beni immobili</t>
  </si>
  <si>
    <t>Noleggi di hardware</t>
  </si>
  <si>
    <t>Licenze d'uso per software</t>
  </si>
  <si>
    <t>Noleggi di Impianti e macchinari</t>
  </si>
  <si>
    <t>Manutenzione ordinaria e riparazioni di impianti e macchinari</t>
  </si>
  <si>
    <t>Manutenzione ordinaria e riparazioni di macchine per ufficio</t>
  </si>
  <si>
    <t>Manutenzione ordinaria e riparazioni di beni immobili</t>
  </si>
  <si>
    <t>Incarichi libero professionali di studi, ricerca e consulenza</t>
  </si>
  <si>
    <t>Esperti per commissioni, comitati e consigli</t>
  </si>
  <si>
    <t>Collaborazioni Coordinate a Progetto</t>
  </si>
  <si>
    <t>Servizi di sorveglianza e custodia</t>
  </si>
  <si>
    <t>Servizi di pulizia e lavanderia</t>
  </si>
  <si>
    <t>Stampa e rilegatura</t>
  </si>
  <si>
    <t>Pubblicazione bandi di gara</t>
  </si>
  <si>
    <t>Spese per accertamenti sanitari resi necessari dall'attività lavorativa</t>
  </si>
  <si>
    <t>Servizi di rete per trasmissione dati e VoIP e relativa manutenzione</t>
  </si>
  <si>
    <t>Servizi di gestione documentale</t>
  </si>
  <si>
    <t>Servizi di consulenza e prestazioni professionali ICT</t>
  </si>
  <si>
    <t>Altre Spese Legali</t>
  </si>
  <si>
    <t>Quote di associazioni</t>
  </si>
  <si>
    <t>Trasporti, traslochi e facchinaggio</t>
  </si>
  <si>
    <t>Spese postali</t>
  </si>
  <si>
    <t>Premi di assicurazione su beni mobili</t>
  </si>
  <si>
    <t>Premi di assicurazione su beni immobili</t>
  </si>
  <si>
    <t>Premi di assicurazione per responsabilità civile verso terzi</t>
  </si>
  <si>
    <t>Beni per attività di rappresentanza</t>
  </si>
  <si>
    <t>Servizi per l'interoperabilità e la cooperazione</t>
  </si>
  <si>
    <t>Servizi di sicurezza</t>
  </si>
  <si>
    <t>Altri premi di assicurazione n.a.c.</t>
  </si>
  <si>
    <t>Spese per attività di rappresentanza</t>
  </si>
  <si>
    <t>Acquisto di servizi per formazione obbligatoria</t>
  </si>
  <si>
    <t>Incarichi a società di studi,ricerca e consulenza</t>
  </si>
  <si>
    <t>Rimozione e smaltimento di rifiuti tossico-nocivi e di altri materiali</t>
  </si>
  <si>
    <t>Rimborso per viaggio e trasloco corrisposto a personale a tempo determinato a valere sui progetti in affidamento</t>
  </si>
  <si>
    <t>Trasferimenti correnti al Ministero dell`economia in attuazione di norme in materia di contenimento di spesa</t>
  </si>
  <si>
    <t>Oneri per servizio di Tesoreria</t>
  </si>
  <si>
    <t>Interessi di mora ad amministrazioni centrali</t>
  </si>
  <si>
    <t>Spese dovute a sanzioni</t>
  </si>
  <si>
    <t>Mobili e arredi per ufficio</t>
  </si>
  <si>
    <t>Impianti</t>
  </si>
  <si>
    <t>Postazioni di lavoro</t>
  </si>
  <si>
    <t>Server</t>
  </si>
  <si>
    <t>Periferiche</t>
  </si>
  <si>
    <t>Apparati di telecomunicazioni</t>
  </si>
  <si>
    <t>Tablet e dispositivi di telefonia fissa e mobile</t>
  </si>
  <si>
    <t>manutenzione straordinaria su beni demaniali di terzi</t>
  </si>
  <si>
    <t>manutenzione straordinaria su altri beni di terzi</t>
  </si>
  <si>
    <t>Fabbricati ad uso strumentale</t>
  </si>
  <si>
    <t>Oggetti di Valore</t>
  </si>
  <si>
    <t>Organi istituzionali dell'amministrazione - Indennità</t>
  </si>
  <si>
    <t>Organi istituzionali dell`amministrazione - Rimborsi</t>
  </si>
  <si>
    <t>Capitolo</t>
  </si>
  <si>
    <t>112 1907</t>
  </si>
  <si>
    <t>Assegni di ricerca</t>
  </si>
  <si>
    <t>112 1913</t>
  </si>
  <si>
    <t>112 9102</t>
  </si>
  <si>
    <t>112 9121</t>
  </si>
  <si>
    <t>Irap a valere sui progetti in affidamento</t>
  </si>
  <si>
    <t>113 1900</t>
  </si>
  <si>
    <t>113 1901</t>
  </si>
  <si>
    <t xml:space="preserve">Pubblicazioni </t>
  </si>
  <si>
    <t>113 1905</t>
  </si>
  <si>
    <t>113 1906</t>
  </si>
  <si>
    <t xml:space="preserve">Materiale informatico </t>
  </si>
  <si>
    <t>113 1907</t>
  </si>
  <si>
    <t>Altri materiali tecnicospecialistici non sanitari</t>
  </si>
  <si>
    <t>113 1909</t>
  </si>
  <si>
    <t>113 1913</t>
  </si>
  <si>
    <t>113 1920</t>
  </si>
  <si>
    <t>113 1928</t>
  </si>
  <si>
    <t>Incarichi libero professionali di studi,ricerca e consulenza</t>
  </si>
  <si>
    <t>113 1933</t>
  </si>
  <si>
    <t>Stampa e Rilegatura</t>
  </si>
  <si>
    <t>Quote di associazione</t>
  </si>
  <si>
    <t>113 1945</t>
  </si>
  <si>
    <t>113 1952</t>
  </si>
  <si>
    <t>Beni di rappresentanza</t>
  </si>
  <si>
    <t>113 1953</t>
  </si>
  <si>
    <t>Interpretariato e traduzioni</t>
  </si>
  <si>
    <t>113 1954</t>
  </si>
  <si>
    <t xml:space="preserve">Servizi per l'interoperabilità e la cooperazione </t>
  </si>
  <si>
    <t>Incarichi a società di studi e consulenza</t>
  </si>
  <si>
    <t>113 1971</t>
  </si>
  <si>
    <t>Deposito, mantenimento e tutela dei brevetti</t>
  </si>
  <si>
    <t>114 1900</t>
  </si>
  <si>
    <t>Trasferimenti correnti a Ministero dell'Istruzione - Istituzioni scolastiche</t>
  </si>
  <si>
    <t>114 1903</t>
  </si>
  <si>
    <t>Trasferimenti correnti a Università</t>
  </si>
  <si>
    <t>Trasferimenti correnti a enti e istruzioni centrali</t>
  </si>
  <si>
    <t>Macchinari</t>
  </si>
  <si>
    <t>contenimento della spesa</t>
  </si>
  <si>
    <t>Importo escluso</t>
  </si>
  <si>
    <t>Impegni al 31.12.2024</t>
  </si>
  <si>
    <t>X</t>
  </si>
  <si>
    <t>Descrizione capitolo</t>
  </si>
  <si>
    <t>Descrizione Capitolo</t>
  </si>
  <si>
    <t>114 1906</t>
  </si>
  <si>
    <t>Trasferimenti correnti a Istituzioni sociali private</t>
  </si>
  <si>
    <t>parziale esclusione (esclusione per gli EPR applicabile solo per spese impegnate  relative a convegni)</t>
  </si>
  <si>
    <t>eslusione servizi cloud</t>
  </si>
  <si>
    <t>esclusione per gli EPR</t>
  </si>
  <si>
    <t>totale spese soggette a contenimento</t>
  </si>
  <si>
    <t>esclusione per gli EPR applicabile solo per spese impegnate  relative a convegni</t>
  </si>
  <si>
    <t>Esclusione per gli EPR</t>
  </si>
  <si>
    <t>servizi generali</t>
  </si>
  <si>
    <t>pta</t>
  </si>
  <si>
    <t>Contributo  art. 1 comma 973 della Legge di bilancio n. 234 del 30/12/2021</t>
  </si>
  <si>
    <t xml:space="preserve">differenza </t>
  </si>
  <si>
    <t>esclusione 2024</t>
  </si>
  <si>
    <t>Totale 2024</t>
  </si>
  <si>
    <t>le spese impegnate non si riferiscono a convegni</t>
  </si>
  <si>
    <t>tetto massimo di spesa di cui al comma 591 della legge di bilancio 2020 per l'ef 2024</t>
  </si>
  <si>
    <t xml:space="preserve">il limite del tetto massimo di spesa di cui al comma 591 della legge di bilancio 2020 risulta pertano rispettato per l'ef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</si>
</sst>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h:mm;@"/>
    <numFmt numFmtId="166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6" fillId="0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43" fontId="11" fillId="0" borderId="1" xfId="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43" fontId="0" fillId="0" borderId="0" xfId="2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6" fontId="7" fillId="0" borderId="3" xfId="0" applyNumberFormat="1" applyFont="1" applyBorder="1" applyAlignment="1">
      <alignment horizontal="left" vertical="center" wrapText="1"/>
    </xf>
    <xf numFmtId="43" fontId="5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3" fontId="4" fillId="0" borderId="0" xfId="2" applyFont="1" applyFill="1" applyBorder="1" applyAlignment="1">
      <alignment horizontal="left" vertical="center" wrapText="1"/>
    </xf>
    <xf numFmtId="44" fontId="5" fillId="0" borderId="1" xfId="0" applyNumberFormat="1" applyFont="1" applyBorder="1" applyAlignment="1">
      <alignment horizontal="left" vertical="center" wrapText="1"/>
    </xf>
    <xf numFmtId="44" fontId="4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44" fontId="7" fillId="0" borderId="5" xfId="0" applyNumberFormat="1" applyFont="1" applyBorder="1" applyAlignment="1">
      <alignment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43" fontId="4" fillId="0" borderId="1" xfId="2" applyFont="1" applyFill="1" applyBorder="1" applyAlignment="1">
      <alignment horizontal="left" vertical="center" wrapText="1"/>
    </xf>
    <xf numFmtId="43" fontId="7" fillId="0" borderId="1" xfId="2" applyFont="1" applyFill="1" applyBorder="1" applyAlignment="1">
      <alignment vertical="center"/>
    </xf>
    <xf numFmtId="43" fontId="7" fillId="0" borderId="1" xfId="2" applyFont="1" applyBorder="1" applyAlignment="1">
      <alignment vertical="center"/>
    </xf>
    <xf numFmtId="166" fontId="8" fillId="0" borderId="0" xfId="0" applyNumberFormat="1" applyFont="1" applyFill="1" applyAlignment="1">
      <alignment horizontal="center" vertical="center"/>
    </xf>
    <xf numFmtId="44" fontId="7" fillId="0" borderId="1" xfId="0" applyNumberFormat="1" applyFont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6" fontId="5" fillId="0" borderId="0" xfId="0" applyNumberFormat="1" applyFont="1" applyFill="1" applyAlignment="1">
      <alignment wrapText="1"/>
    </xf>
    <xf numFmtId="44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164" fontId="9" fillId="0" borderId="0" xfId="0" applyNumberFormat="1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166" fontId="7" fillId="0" borderId="3" xfId="0" applyNumberFormat="1" applyFont="1" applyFill="1" applyBorder="1" applyAlignment="1">
      <alignment horizontal="left" vertical="top" wrapText="1"/>
    </xf>
    <xf numFmtId="44" fontId="7" fillId="0" borderId="0" xfId="0" applyNumberFormat="1" applyFont="1" applyFill="1" applyAlignment="1">
      <alignment horizontal="left" vertical="center" wrapText="1"/>
    </xf>
    <xf numFmtId="165" fontId="9" fillId="0" borderId="0" xfId="0" applyNumberFormat="1" applyFont="1" applyFill="1" applyAlignment="1">
      <alignment horizontal="left" vertical="center" wrapText="1"/>
    </xf>
    <xf numFmtId="166" fontId="5" fillId="0" borderId="0" xfId="0" applyNumberFormat="1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9" fillId="2" borderId="1" xfId="2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left" vertical="center" wrapText="1"/>
    </xf>
    <xf numFmtId="0" fontId="9" fillId="0" borderId="6" xfId="0" applyFont="1" applyBorder="1" applyAlignment="1">
      <alignment vertical="center"/>
    </xf>
    <xf numFmtId="166" fontId="10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66" fontId="10" fillId="0" borderId="9" xfId="0" applyNumberFormat="1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44" fontId="10" fillId="0" borderId="9" xfId="0" applyNumberFormat="1" applyFont="1" applyBorder="1" applyAlignment="1">
      <alignment vertical="center"/>
    </xf>
    <xf numFmtId="166" fontId="9" fillId="0" borderId="11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66" fontId="7" fillId="0" borderId="3" xfId="0" applyNumberFormat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166" fontId="13" fillId="0" borderId="3" xfId="0" applyNumberFormat="1" applyFont="1" applyBorder="1" applyAlignment="1">
      <alignment vertical="center"/>
    </xf>
  </cellXfs>
  <cellStyles count="3">
    <cellStyle name="Migliaia" xfId="2" builtinId="3"/>
    <cellStyle name="Normale" xfId="0" builtinId="0"/>
    <cellStyle name="Normale_Foglio1" xfId="1" xr:uid="{B36E5688-39FE-44FD-A02A-84D2AE9E43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workbookViewId="0">
      <pane ySplit="1" topLeftCell="A84" activePane="bottomLeft" state="frozen"/>
      <selection pane="bottomLeft" activeCell="F99" sqref="F99:F103"/>
    </sheetView>
  </sheetViews>
  <sheetFormatPr defaultColWidth="9.109375" defaultRowHeight="12" x14ac:dyDescent="0.3"/>
  <cols>
    <col min="1" max="1" width="6.109375" style="6" customWidth="1"/>
    <col min="2" max="2" width="4.6640625" style="6" customWidth="1"/>
    <col min="3" max="3" width="64.6640625" style="6" customWidth="1"/>
    <col min="4" max="4" width="15.5546875" style="54" customWidth="1"/>
    <col min="5" max="5" width="21.33203125" style="53" customWidth="1"/>
    <col min="6" max="6" width="22.109375" style="6" customWidth="1"/>
    <col min="7" max="7" width="19.109375" style="6" customWidth="1"/>
    <col min="8" max="8" width="9.109375" style="6"/>
    <col min="9" max="9" width="11" style="6" bestFit="1" customWidth="1"/>
    <col min="10" max="16384" width="9.109375" style="6"/>
  </cols>
  <sheetData>
    <row r="1" spans="1:6" ht="24" x14ac:dyDescent="0.3">
      <c r="A1" s="61" t="s">
        <v>0</v>
      </c>
      <c r="B1" s="61" t="s">
        <v>1</v>
      </c>
      <c r="C1" s="61" t="s">
        <v>2</v>
      </c>
      <c r="D1" s="62" t="s">
        <v>131</v>
      </c>
      <c r="E1" s="7" t="s">
        <v>129</v>
      </c>
      <c r="F1" s="7" t="s">
        <v>130</v>
      </c>
    </row>
    <row r="2" spans="1:6" x14ac:dyDescent="0.3">
      <c r="A2" s="1">
        <v>111</v>
      </c>
      <c r="B2" s="1">
        <v>4901</v>
      </c>
      <c r="C2" s="1" t="s">
        <v>3</v>
      </c>
      <c r="D2" s="10">
        <v>345.26</v>
      </c>
      <c r="E2" s="49" t="s">
        <v>132</v>
      </c>
      <c r="F2" s="5"/>
    </row>
    <row r="3" spans="1:6" ht="22.8" x14ac:dyDescent="0.3">
      <c r="A3" s="1">
        <v>111</v>
      </c>
      <c r="B3" s="1">
        <v>4902</v>
      </c>
      <c r="C3" s="1" t="s">
        <v>4</v>
      </c>
      <c r="D3" s="10">
        <v>64503.99</v>
      </c>
      <c r="E3" s="49" t="s">
        <v>132</v>
      </c>
      <c r="F3" s="5"/>
    </row>
    <row r="4" spans="1:6" x14ac:dyDescent="0.3">
      <c r="A4" s="1">
        <v>112</v>
      </c>
      <c r="B4" s="1">
        <v>4900</v>
      </c>
      <c r="C4" s="1" t="s">
        <v>5</v>
      </c>
      <c r="D4" s="10">
        <v>12468.61</v>
      </c>
      <c r="E4" s="16"/>
      <c r="F4" s="5"/>
    </row>
    <row r="5" spans="1:6" x14ac:dyDescent="0.3">
      <c r="A5" s="1">
        <v>112</v>
      </c>
      <c r="B5" s="1">
        <v>4901</v>
      </c>
      <c r="C5" s="1" t="s">
        <v>6</v>
      </c>
      <c r="D5" s="10">
        <v>7722485.8799999999</v>
      </c>
      <c r="E5" s="16"/>
      <c r="F5" s="5"/>
    </row>
    <row r="6" spans="1:6" x14ac:dyDescent="0.3">
      <c r="A6" s="1">
        <v>112</v>
      </c>
      <c r="B6" s="1">
        <v>4902</v>
      </c>
      <c r="C6" s="1" t="s">
        <v>7</v>
      </c>
      <c r="D6" s="10">
        <v>0</v>
      </c>
      <c r="E6" s="16"/>
      <c r="F6" s="5"/>
    </row>
    <row r="7" spans="1:6" ht="22.8" x14ac:dyDescent="0.3">
      <c r="A7" s="1">
        <v>112</v>
      </c>
      <c r="B7" s="1">
        <v>4903</v>
      </c>
      <c r="C7" s="1" t="s">
        <v>8</v>
      </c>
      <c r="D7" s="10">
        <v>1763534.2</v>
      </c>
      <c r="E7" s="16"/>
      <c r="F7" s="5"/>
    </row>
    <row r="8" spans="1:6" x14ac:dyDescent="0.3">
      <c r="A8" s="1">
        <v>112</v>
      </c>
      <c r="B8" s="1">
        <v>4904</v>
      </c>
      <c r="C8" s="1" t="s">
        <v>9</v>
      </c>
      <c r="D8" s="10">
        <v>17166.57</v>
      </c>
      <c r="E8" s="16"/>
      <c r="F8" s="5"/>
    </row>
    <row r="9" spans="1:6" x14ac:dyDescent="0.3">
      <c r="A9" s="1">
        <v>112</v>
      </c>
      <c r="B9" s="1">
        <v>4905</v>
      </c>
      <c r="C9" s="1" t="s">
        <v>10</v>
      </c>
      <c r="D9" s="10">
        <v>62332.14</v>
      </c>
      <c r="E9" s="16"/>
      <c r="F9" s="5"/>
    </row>
    <row r="10" spans="1:6" x14ac:dyDescent="0.3">
      <c r="A10" s="1">
        <v>112</v>
      </c>
      <c r="B10" s="1">
        <v>4908</v>
      </c>
      <c r="C10" s="1" t="s">
        <v>11</v>
      </c>
      <c r="D10" s="10">
        <v>200777.2</v>
      </c>
      <c r="E10" s="16"/>
      <c r="F10" s="5"/>
    </row>
    <row r="11" spans="1:6" x14ac:dyDescent="0.3">
      <c r="A11" s="1">
        <v>112</v>
      </c>
      <c r="B11" s="1">
        <v>4910</v>
      </c>
      <c r="C11" s="1" t="s">
        <v>12</v>
      </c>
      <c r="D11" s="10">
        <v>2348658.5499999998</v>
      </c>
      <c r="E11" s="16"/>
      <c r="F11" s="5"/>
    </row>
    <row r="12" spans="1:6" x14ac:dyDescent="0.3">
      <c r="A12" s="1">
        <v>112</v>
      </c>
      <c r="B12" s="1">
        <v>4912</v>
      </c>
      <c r="C12" s="1" t="s">
        <v>13</v>
      </c>
      <c r="D12" s="10">
        <v>774761.7</v>
      </c>
      <c r="E12" s="16"/>
      <c r="F12" s="5"/>
    </row>
    <row r="13" spans="1:6" x14ac:dyDescent="0.3">
      <c r="A13" s="1">
        <v>112</v>
      </c>
      <c r="B13" s="1">
        <v>4913</v>
      </c>
      <c r="C13" s="1" t="s">
        <v>14</v>
      </c>
      <c r="D13" s="10">
        <f>25724.94+918.23</f>
        <v>26643.17</v>
      </c>
      <c r="E13" s="15" t="s">
        <v>132</v>
      </c>
      <c r="F13" s="5"/>
    </row>
    <row r="14" spans="1:6" ht="22.8" x14ac:dyDescent="0.3">
      <c r="A14" s="1">
        <v>112</v>
      </c>
      <c r="B14" s="1">
        <v>4914</v>
      </c>
      <c r="C14" s="1" t="s">
        <v>15</v>
      </c>
      <c r="D14" s="10">
        <v>169267.65</v>
      </c>
      <c r="E14" s="16"/>
      <c r="F14" s="5"/>
    </row>
    <row r="15" spans="1:6" x14ac:dyDescent="0.3">
      <c r="A15" s="1">
        <v>112</v>
      </c>
      <c r="B15" s="1">
        <v>4915</v>
      </c>
      <c r="C15" s="1" t="s">
        <v>16</v>
      </c>
      <c r="D15" s="10">
        <v>71839.75</v>
      </c>
      <c r="E15" s="16"/>
      <c r="F15" s="5"/>
    </row>
    <row r="16" spans="1:6" x14ac:dyDescent="0.3">
      <c r="A16" s="1">
        <v>112</v>
      </c>
      <c r="B16" s="1">
        <v>4916</v>
      </c>
      <c r="C16" s="1" t="s">
        <v>17</v>
      </c>
      <c r="D16" s="10">
        <v>12866</v>
      </c>
      <c r="E16" s="16"/>
      <c r="F16" s="5"/>
    </row>
    <row r="17" spans="1:7" x14ac:dyDescent="0.3">
      <c r="A17" s="1">
        <v>112</v>
      </c>
      <c r="B17" s="1">
        <v>4918</v>
      </c>
      <c r="C17" s="1" t="s">
        <v>18</v>
      </c>
      <c r="D17" s="10">
        <v>3023.14</v>
      </c>
      <c r="E17" s="16"/>
      <c r="F17" s="5"/>
    </row>
    <row r="18" spans="1:7" x14ac:dyDescent="0.3">
      <c r="A18" s="1">
        <v>112</v>
      </c>
      <c r="B18" s="1">
        <v>4920</v>
      </c>
      <c r="C18" s="1" t="s">
        <v>19</v>
      </c>
      <c r="D18" s="10">
        <v>278188.02</v>
      </c>
      <c r="E18" s="16"/>
      <c r="F18" s="5"/>
    </row>
    <row r="19" spans="1:7" x14ac:dyDescent="0.3">
      <c r="A19" s="1">
        <v>112</v>
      </c>
      <c r="B19" s="1">
        <v>4921</v>
      </c>
      <c r="C19" s="1" t="s">
        <v>20</v>
      </c>
      <c r="D19" s="10">
        <v>5603.75</v>
      </c>
      <c r="E19" s="16"/>
      <c r="F19" s="5"/>
    </row>
    <row r="20" spans="1:7" ht="22.8" x14ac:dyDescent="0.3">
      <c r="A20" s="1">
        <v>112</v>
      </c>
      <c r="B20" s="1">
        <v>4922</v>
      </c>
      <c r="C20" s="1" t="s">
        <v>21</v>
      </c>
      <c r="D20" s="10">
        <v>248452.23</v>
      </c>
      <c r="E20" s="16"/>
      <c r="F20" s="5"/>
    </row>
    <row r="21" spans="1:7" ht="22.8" x14ac:dyDescent="0.3">
      <c r="A21" s="1">
        <v>112</v>
      </c>
      <c r="B21" s="1">
        <v>9085</v>
      </c>
      <c r="C21" s="1" t="s">
        <v>22</v>
      </c>
      <c r="D21" s="10">
        <v>88799.360000000001</v>
      </c>
      <c r="E21" s="16"/>
      <c r="F21" s="5"/>
    </row>
    <row r="22" spans="1:7" ht="22.8" x14ac:dyDescent="0.3">
      <c r="A22" s="1">
        <v>112</v>
      </c>
      <c r="B22" s="1">
        <v>9105</v>
      </c>
      <c r="C22" s="1" t="s">
        <v>23</v>
      </c>
      <c r="D22" s="10">
        <v>15843.9</v>
      </c>
      <c r="E22" s="16"/>
      <c r="F22" s="5"/>
    </row>
    <row r="23" spans="1:7" x14ac:dyDescent="0.3">
      <c r="A23" s="1">
        <v>113</v>
      </c>
      <c r="B23" s="1">
        <v>4900</v>
      </c>
      <c r="C23" s="1" t="s">
        <v>24</v>
      </c>
      <c r="D23" s="39">
        <v>6360.21</v>
      </c>
      <c r="E23" s="15" t="s">
        <v>132</v>
      </c>
      <c r="F23" s="16"/>
    </row>
    <row r="24" spans="1:7" x14ac:dyDescent="0.3">
      <c r="A24" s="1">
        <v>113</v>
      </c>
      <c r="B24" s="1">
        <v>4901</v>
      </c>
      <c r="C24" s="1" t="s">
        <v>25</v>
      </c>
      <c r="D24" s="39">
        <v>0</v>
      </c>
      <c r="E24" s="15" t="s">
        <v>132</v>
      </c>
      <c r="F24" s="16"/>
    </row>
    <row r="25" spans="1:7" x14ac:dyDescent="0.3">
      <c r="A25" s="1">
        <v>113</v>
      </c>
      <c r="B25" s="1">
        <v>4902</v>
      </c>
      <c r="C25" s="1" t="s">
        <v>26</v>
      </c>
      <c r="D25" s="39">
        <v>3940.95</v>
      </c>
      <c r="E25" s="15" t="s">
        <v>132</v>
      </c>
      <c r="F25" s="16"/>
    </row>
    <row r="26" spans="1:7" x14ac:dyDescent="0.25">
      <c r="A26" s="1">
        <v>113</v>
      </c>
      <c r="B26" s="1">
        <v>4903</v>
      </c>
      <c r="C26" s="1" t="s">
        <v>27</v>
      </c>
      <c r="D26" s="39">
        <v>16960.61</v>
      </c>
      <c r="E26" s="50" t="s">
        <v>147</v>
      </c>
      <c r="F26" s="48">
        <f>+D26</f>
        <v>16960.61</v>
      </c>
    </row>
    <row r="27" spans="1:7" x14ac:dyDescent="0.3">
      <c r="A27" s="1">
        <v>113</v>
      </c>
      <c r="B27" s="1">
        <v>4904</v>
      </c>
      <c r="C27" s="1" t="s">
        <v>28</v>
      </c>
      <c r="D27" s="39">
        <v>2512.79</v>
      </c>
      <c r="E27" s="15" t="s">
        <v>132</v>
      </c>
      <c r="F27" s="16"/>
    </row>
    <row r="28" spans="1:7" x14ac:dyDescent="0.3">
      <c r="A28" s="1">
        <v>113</v>
      </c>
      <c r="B28" s="1">
        <v>4905</v>
      </c>
      <c r="C28" s="1" t="s">
        <v>29</v>
      </c>
      <c r="D28" s="39">
        <f>70700.96+12353.24+857.43</f>
        <v>83911.63</v>
      </c>
      <c r="E28" s="15" t="s">
        <v>132</v>
      </c>
      <c r="F28" s="16"/>
    </row>
    <row r="29" spans="1:7" x14ac:dyDescent="0.3">
      <c r="A29" s="1">
        <v>113</v>
      </c>
      <c r="B29" s="1">
        <v>4908</v>
      </c>
      <c r="C29" s="1" t="s">
        <v>30</v>
      </c>
      <c r="D29" s="39">
        <v>10890</v>
      </c>
      <c r="E29" s="15" t="s">
        <v>132</v>
      </c>
      <c r="F29" s="16"/>
    </row>
    <row r="30" spans="1:7" ht="48" x14ac:dyDescent="0.2">
      <c r="A30" s="1">
        <v>113</v>
      </c>
      <c r="B30" s="1">
        <v>4909</v>
      </c>
      <c r="C30" s="1" t="s">
        <v>31</v>
      </c>
      <c r="D30" s="39">
        <v>66410.16</v>
      </c>
      <c r="E30" s="49" t="s">
        <v>141</v>
      </c>
      <c r="F30" s="48"/>
      <c r="G30" s="51" t="s">
        <v>149</v>
      </c>
    </row>
    <row r="31" spans="1:7" x14ac:dyDescent="0.3">
      <c r="A31" s="1">
        <v>113</v>
      </c>
      <c r="B31" s="1">
        <v>4910</v>
      </c>
      <c r="C31" s="1" t="s">
        <v>32</v>
      </c>
      <c r="D31" s="39">
        <v>3376</v>
      </c>
      <c r="E31" s="15" t="s">
        <v>132</v>
      </c>
      <c r="F31" s="16"/>
    </row>
    <row r="32" spans="1:7" x14ac:dyDescent="0.3">
      <c r="A32" s="1">
        <v>113</v>
      </c>
      <c r="B32" s="1">
        <v>4911</v>
      </c>
      <c r="C32" s="1" t="s">
        <v>33</v>
      </c>
      <c r="D32" s="39">
        <v>30744</v>
      </c>
      <c r="E32" s="15" t="s">
        <v>132</v>
      </c>
      <c r="F32" s="16"/>
    </row>
    <row r="33" spans="1:9" x14ac:dyDescent="0.3">
      <c r="A33" s="1">
        <v>113</v>
      </c>
      <c r="B33" s="1">
        <v>4912</v>
      </c>
      <c r="C33" s="1" t="s">
        <v>34</v>
      </c>
      <c r="D33" s="39">
        <v>4988.2</v>
      </c>
      <c r="E33" s="15" t="s">
        <v>132</v>
      </c>
      <c r="F33" s="16"/>
    </row>
    <row r="34" spans="1:9" x14ac:dyDescent="0.3">
      <c r="A34" s="1">
        <v>113</v>
      </c>
      <c r="B34" s="1">
        <v>4913</v>
      </c>
      <c r="C34" s="1" t="s">
        <v>35</v>
      </c>
      <c r="D34" s="39">
        <f>8961.93+373.32</f>
        <v>9335.25</v>
      </c>
      <c r="E34" s="15" t="s">
        <v>132</v>
      </c>
      <c r="F34" s="16"/>
    </row>
    <row r="35" spans="1:9" x14ac:dyDescent="0.25">
      <c r="A35" s="1">
        <v>113</v>
      </c>
      <c r="B35" s="1">
        <v>4914</v>
      </c>
      <c r="C35" s="1" t="s">
        <v>36</v>
      </c>
      <c r="D35" s="39">
        <v>111333.28</v>
      </c>
      <c r="E35" s="50" t="s">
        <v>147</v>
      </c>
      <c r="F35" s="48">
        <f>+D35</f>
        <v>111333.28</v>
      </c>
    </row>
    <row r="36" spans="1:9" x14ac:dyDescent="0.3">
      <c r="A36" s="1">
        <v>113</v>
      </c>
      <c r="B36" s="1">
        <v>4915</v>
      </c>
      <c r="C36" s="1" t="s">
        <v>37</v>
      </c>
      <c r="D36" s="39">
        <v>16522.509999999998</v>
      </c>
      <c r="E36" s="15" t="s">
        <v>132</v>
      </c>
      <c r="F36" s="16"/>
    </row>
    <row r="37" spans="1:9" x14ac:dyDescent="0.3">
      <c r="A37" s="1">
        <v>113</v>
      </c>
      <c r="B37" s="1">
        <v>4916</v>
      </c>
      <c r="C37" s="1" t="s">
        <v>38</v>
      </c>
      <c r="D37" s="39">
        <v>105777.84</v>
      </c>
      <c r="E37" s="15" t="s">
        <v>132</v>
      </c>
      <c r="F37" s="16"/>
    </row>
    <row r="38" spans="1:9" x14ac:dyDescent="0.3">
      <c r="A38" s="1">
        <v>113</v>
      </c>
      <c r="B38" s="1">
        <v>4917</v>
      </c>
      <c r="C38" s="1" t="s">
        <v>39</v>
      </c>
      <c r="D38" s="39">
        <v>375842.52</v>
      </c>
      <c r="E38" s="15" t="s">
        <v>132</v>
      </c>
      <c r="F38" s="16"/>
    </row>
    <row r="39" spans="1:9" x14ac:dyDescent="0.3">
      <c r="A39" s="1">
        <v>113</v>
      </c>
      <c r="B39" s="1">
        <v>4919</v>
      </c>
      <c r="C39" s="1" t="s">
        <v>40</v>
      </c>
      <c r="D39" s="39">
        <v>744204.68</v>
      </c>
      <c r="E39" s="15" t="s">
        <v>138</v>
      </c>
      <c r="F39" s="48">
        <f>+D39</f>
        <v>744204.68</v>
      </c>
    </row>
    <row r="40" spans="1:9" x14ac:dyDescent="0.3">
      <c r="A40" s="1">
        <v>113</v>
      </c>
      <c r="B40" s="1">
        <v>4920</v>
      </c>
      <c r="C40" s="1" t="s">
        <v>41</v>
      </c>
      <c r="D40" s="39">
        <v>147839.19</v>
      </c>
      <c r="E40" s="15" t="s">
        <v>132</v>
      </c>
      <c r="F40" s="16"/>
      <c r="G40" s="52"/>
    </row>
    <row r="41" spans="1:9" x14ac:dyDescent="0.3">
      <c r="A41" s="1">
        <v>113</v>
      </c>
      <c r="B41" s="1">
        <v>4921</v>
      </c>
      <c r="C41" s="1" t="s">
        <v>42</v>
      </c>
      <c r="D41" s="39">
        <v>3533.33</v>
      </c>
      <c r="E41" s="15" t="s">
        <v>132</v>
      </c>
      <c r="F41" s="16"/>
    </row>
    <row r="42" spans="1:9" x14ac:dyDescent="0.3">
      <c r="A42" s="1">
        <v>113</v>
      </c>
      <c r="B42" s="1">
        <v>4924</v>
      </c>
      <c r="C42" s="1" t="s">
        <v>43</v>
      </c>
      <c r="D42" s="39">
        <v>105219.46</v>
      </c>
      <c r="E42" s="15" t="s">
        <v>132</v>
      </c>
      <c r="F42" s="16"/>
    </row>
    <row r="43" spans="1:9" x14ac:dyDescent="0.3">
      <c r="A43" s="1">
        <v>113</v>
      </c>
      <c r="B43" s="1">
        <v>4925</v>
      </c>
      <c r="C43" s="1" t="s">
        <v>44</v>
      </c>
      <c r="D43" s="39">
        <v>59536</v>
      </c>
      <c r="E43" s="15" t="s">
        <v>132</v>
      </c>
      <c r="F43" s="16"/>
    </row>
    <row r="44" spans="1:9" x14ac:dyDescent="0.3">
      <c r="A44" s="1">
        <v>113</v>
      </c>
      <c r="B44" s="1">
        <v>4926</v>
      </c>
      <c r="C44" s="1" t="s">
        <v>45</v>
      </c>
      <c r="D44" s="39">
        <v>10636.14</v>
      </c>
      <c r="E44" s="15" t="s">
        <v>132</v>
      </c>
      <c r="F44" s="16"/>
    </row>
    <row r="45" spans="1:9" x14ac:dyDescent="0.3">
      <c r="A45" s="1">
        <v>113</v>
      </c>
      <c r="B45" s="1">
        <v>4928</v>
      </c>
      <c r="C45" s="1" t="s">
        <v>46</v>
      </c>
      <c r="D45" s="39">
        <v>181867.34</v>
      </c>
      <c r="E45" s="49" t="s">
        <v>139</v>
      </c>
      <c r="F45" s="48">
        <v>54875.6</v>
      </c>
      <c r="I45" s="52"/>
    </row>
    <row r="46" spans="1:9" x14ac:dyDescent="0.3">
      <c r="A46" s="1">
        <v>113</v>
      </c>
      <c r="B46" s="1">
        <v>4929</v>
      </c>
      <c r="C46" s="1" t="s">
        <v>47</v>
      </c>
      <c r="D46" s="39">
        <v>14763.94</v>
      </c>
      <c r="E46" s="15" t="s">
        <v>132</v>
      </c>
      <c r="F46" s="16"/>
    </row>
    <row r="47" spans="1:9" x14ac:dyDescent="0.3">
      <c r="A47" s="1">
        <v>113</v>
      </c>
      <c r="B47" s="1">
        <v>4930</v>
      </c>
      <c r="C47" s="1" t="s">
        <v>48</v>
      </c>
      <c r="D47" s="39">
        <v>1063.94</v>
      </c>
      <c r="E47" s="15" t="s">
        <v>132</v>
      </c>
      <c r="F47" s="16"/>
    </row>
    <row r="48" spans="1:9" x14ac:dyDescent="0.3">
      <c r="A48" s="1">
        <v>113</v>
      </c>
      <c r="B48" s="1">
        <v>4931</v>
      </c>
      <c r="C48" s="1" t="s">
        <v>49</v>
      </c>
      <c r="D48" s="39">
        <v>0</v>
      </c>
      <c r="E48" s="15" t="s">
        <v>132</v>
      </c>
      <c r="F48" s="16"/>
    </row>
    <row r="49" spans="1:6" x14ac:dyDescent="0.3">
      <c r="A49" s="1">
        <v>113</v>
      </c>
      <c r="B49" s="1">
        <v>4932</v>
      </c>
      <c r="C49" s="1" t="s">
        <v>50</v>
      </c>
      <c r="D49" s="39">
        <v>150154.12</v>
      </c>
      <c r="E49" s="15" t="s">
        <v>132</v>
      </c>
      <c r="F49" s="16"/>
    </row>
    <row r="50" spans="1:6" x14ac:dyDescent="0.3">
      <c r="A50" s="1">
        <v>113</v>
      </c>
      <c r="B50" s="1">
        <v>4933</v>
      </c>
      <c r="C50" s="1" t="s">
        <v>51</v>
      </c>
      <c r="D50" s="39">
        <v>1024.8</v>
      </c>
      <c r="E50" s="15" t="s">
        <v>132</v>
      </c>
      <c r="F50" s="16"/>
    </row>
    <row r="51" spans="1:6" x14ac:dyDescent="0.3">
      <c r="A51" s="1">
        <v>113</v>
      </c>
      <c r="B51" s="1">
        <v>4935</v>
      </c>
      <c r="C51" s="1" t="s">
        <v>52</v>
      </c>
      <c r="D51" s="39">
        <v>175</v>
      </c>
      <c r="E51" s="15" t="s">
        <v>132</v>
      </c>
      <c r="F51" s="16"/>
    </row>
    <row r="52" spans="1:6" x14ac:dyDescent="0.3">
      <c r="A52" s="1">
        <v>113</v>
      </c>
      <c r="B52" s="1">
        <v>4936</v>
      </c>
      <c r="C52" s="1" t="s">
        <v>53</v>
      </c>
      <c r="D52" s="39">
        <v>9000</v>
      </c>
      <c r="E52" s="15" t="s">
        <v>132</v>
      </c>
      <c r="F52" s="16"/>
    </row>
    <row r="53" spans="1:6" x14ac:dyDescent="0.3">
      <c r="A53" s="1">
        <v>113</v>
      </c>
      <c r="B53" s="1">
        <v>4938</v>
      </c>
      <c r="C53" s="1" t="s">
        <v>54</v>
      </c>
      <c r="D53" s="39">
        <v>0</v>
      </c>
      <c r="E53" s="15" t="s">
        <v>132</v>
      </c>
      <c r="F53" s="16"/>
    </row>
    <row r="54" spans="1:6" x14ac:dyDescent="0.3">
      <c r="A54" s="1">
        <v>113</v>
      </c>
      <c r="B54" s="1">
        <v>4939</v>
      </c>
      <c r="C54" s="1" t="s">
        <v>55</v>
      </c>
      <c r="D54" s="39">
        <f>29378.14+2417.12</f>
        <v>31795.26</v>
      </c>
      <c r="E54" s="15" t="s">
        <v>132</v>
      </c>
      <c r="F54" s="16"/>
    </row>
    <row r="55" spans="1:6" x14ac:dyDescent="0.3">
      <c r="A55" s="1">
        <v>113</v>
      </c>
      <c r="B55" s="1">
        <v>4941</v>
      </c>
      <c r="C55" s="1" t="s">
        <v>56</v>
      </c>
      <c r="D55" s="39">
        <v>224163.24</v>
      </c>
      <c r="E55" s="15" t="s">
        <v>138</v>
      </c>
      <c r="F55" s="48">
        <v>215440.24</v>
      </c>
    </row>
    <row r="56" spans="1:6" x14ac:dyDescent="0.3">
      <c r="A56" s="1">
        <v>113</v>
      </c>
      <c r="B56" s="1">
        <v>4942</v>
      </c>
      <c r="C56" s="1" t="s">
        <v>57</v>
      </c>
      <c r="D56" s="39">
        <v>8020</v>
      </c>
      <c r="E56" s="15" t="s">
        <v>132</v>
      </c>
      <c r="F56" s="16"/>
    </row>
    <row r="57" spans="1:6" x14ac:dyDescent="0.3">
      <c r="A57" s="1">
        <v>113</v>
      </c>
      <c r="B57" s="1">
        <v>4943</v>
      </c>
      <c r="C57" s="1" t="s">
        <v>58</v>
      </c>
      <c r="D57" s="39">
        <v>5200</v>
      </c>
      <c r="E57" s="15" t="s">
        <v>132</v>
      </c>
      <c r="F57" s="16"/>
    </row>
    <row r="58" spans="1:6" x14ac:dyDescent="0.3">
      <c r="A58" s="1">
        <v>113</v>
      </c>
      <c r="B58" s="1">
        <v>4945</v>
      </c>
      <c r="C58" s="1" t="s">
        <v>59</v>
      </c>
      <c r="D58" s="39">
        <v>10225.16</v>
      </c>
      <c r="E58" s="15" t="s">
        <v>132</v>
      </c>
      <c r="F58" s="16"/>
    </row>
    <row r="59" spans="1:6" x14ac:dyDescent="0.3">
      <c r="A59" s="1">
        <v>113</v>
      </c>
      <c r="B59" s="1">
        <v>4946</v>
      </c>
      <c r="C59" s="1" t="s">
        <v>60</v>
      </c>
      <c r="D59" s="39">
        <v>8.65</v>
      </c>
      <c r="E59" s="15" t="s">
        <v>132</v>
      </c>
      <c r="F59" s="16"/>
    </row>
    <row r="60" spans="1:6" x14ac:dyDescent="0.3">
      <c r="A60" s="1">
        <v>113</v>
      </c>
      <c r="B60" s="1">
        <v>4947</v>
      </c>
      <c r="C60" s="1" t="s">
        <v>61</v>
      </c>
      <c r="D60" s="39">
        <v>31472.63</v>
      </c>
      <c r="E60" s="15" t="s">
        <v>132</v>
      </c>
      <c r="F60" s="16"/>
    </row>
    <row r="61" spans="1:6" x14ac:dyDescent="0.3">
      <c r="A61" s="1">
        <v>113</v>
      </c>
      <c r="B61" s="1">
        <v>4948</v>
      </c>
      <c r="C61" s="1" t="s">
        <v>62</v>
      </c>
      <c r="D61" s="39">
        <v>11581.68</v>
      </c>
      <c r="E61" s="15" t="s">
        <v>132</v>
      </c>
      <c r="F61" s="16"/>
    </row>
    <row r="62" spans="1:6" x14ac:dyDescent="0.3">
      <c r="A62" s="1">
        <v>113</v>
      </c>
      <c r="B62" s="1">
        <v>4949</v>
      </c>
      <c r="C62" s="1" t="s">
        <v>63</v>
      </c>
      <c r="D62" s="39">
        <v>11000</v>
      </c>
      <c r="E62" s="15" t="s">
        <v>132</v>
      </c>
      <c r="F62" s="16"/>
    </row>
    <row r="63" spans="1:6" x14ac:dyDescent="0.3">
      <c r="A63" s="1">
        <v>113</v>
      </c>
      <c r="B63" s="1">
        <v>4952</v>
      </c>
      <c r="C63" s="1" t="s">
        <v>64</v>
      </c>
      <c r="D63" s="39">
        <v>6697.8</v>
      </c>
      <c r="E63" s="15" t="s">
        <v>132</v>
      </c>
      <c r="F63" s="16"/>
    </row>
    <row r="64" spans="1:6" x14ac:dyDescent="0.3">
      <c r="A64" s="1">
        <v>113</v>
      </c>
      <c r="B64" s="1">
        <v>4954</v>
      </c>
      <c r="C64" s="1" t="s">
        <v>65</v>
      </c>
      <c r="D64" s="39">
        <v>72544.62</v>
      </c>
      <c r="E64" s="15" t="s">
        <v>132</v>
      </c>
      <c r="F64" s="16"/>
    </row>
    <row r="65" spans="1:6" x14ac:dyDescent="0.3">
      <c r="A65" s="1">
        <v>113</v>
      </c>
      <c r="B65" s="1">
        <v>4955</v>
      </c>
      <c r="C65" s="1" t="s">
        <v>66</v>
      </c>
      <c r="D65" s="39">
        <v>200637.52</v>
      </c>
      <c r="E65" s="15" t="s">
        <v>132</v>
      </c>
      <c r="F65" s="16"/>
    </row>
    <row r="66" spans="1:6" x14ac:dyDescent="0.3">
      <c r="A66" s="1">
        <v>113</v>
      </c>
      <c r="B66" s="1">
        <v>4956</v>
      </c>
      <c r="C66" s="1" t="s">
        <v>67</v>
      </c>
      <c r="D66" s="39">
        <v>21250</v>
      </c>
      <c r="E66" s="15" t="s">
        <v>132</v>
      </c>
      <c r="F66" s="16"/>
    </row>
    <row r="67" spans="1:6" x14ac:dyDescent="0.3">
      <c r="A67" s="1">
        <v>113</v>
      </c>
      <c r="B67" s="1">
        <v>4957</v>
      </c>
      <c r="C67" s="1" t="s">
        <v>68</v>
      </c>
      <c r="D67" s="39">
        <v>0</v>
      </c>
      <c r="E67" s="15" t="s">
        <v>132</v>
      </c>
      <c r="F67" s="16"/>
    </row>
    <row r="68" spans="1:6" x14ac:dyDescent="0.3">
      <c r="A68" s="1">
        <v>113</v>
      </c>
      <c r="B68" s="1">
        <v>4958</v>
      </c>
      <c r="C68" s="1" t="s">
        <v>69</v>
      </c>
      <c r="D68" s="39">
        <v>35369.599999999999</v>
      </c>
      <c r="E68" s="15" t="s">
        <v>132</v>
      </c>
      <c r="F68" s="16"/>
    </row>
    <row r="69" spans="1:6" x14ac:dyDescent="0.3">
      <c r="A69" s="1">
        <v>113</v>
      </c>
      <c r="B69" s="1">
        <v>4959</v>
      </c>
      <c r="C69" s="1" t="s">
        <v>70</v>
      </c>
      <c r="D69" s="39">
        <v>51144.79</v>
      </c>
      <c r="E69" s="15" t="s">
        <v>132</v>
      </c>
      <c r="F69" s="48">
        <v>37261.19</v>
      </c>
    </row>
    <row r="70" spans="1:6" x14ac:dyDescent="0.3">
      <c r="A70" s="1">
        <v>113</v>
      </c>
      <c r="B70" s="1">
        <v>4960</v>
      </c>
      <c r="C70" s="1" t="s">
        <v>71</v>
      </c>
      <c r="D70" s="39">
        <v>0</v>
      </c>
      <c r="E70" s="15" t="s">
        <v>132</v>
      </c>
      <c r="F70" s="16"/>
    </row>
    <row r="71" spans="1:6" ht="22.8" x14ac:dyDescent="0.3">
      <c r="A71" s="1">
        <v>113</v>
      </c>
      <c r="B71" s="1">
        <v>9055</v>
      </c>
      <c r="C71" s="1" t="s">
        <v>72</v>
      </c>
      <c r="D71" s="39">
        <v>1148.78</v>
      </c>
      <c r="E71" s="15" t="s">
        <v>132</v>
      </c>
      <c r="F71" s="16"/>
    </row>
    <row r="72" spans="1:6" ht="22.8" x14ac:dyDescent="0.3">
      <c r="A72" s="1">
        <v>114</v>
      </c>
      <c r="B72" s="1">
        <v>4915</v>
      </c>
      <c r="C72" s="1" t="s">
        <v>73</v>
      </c>
      <c r="D72" s="10">
        <v>117113.75</v>
      </c>
      <c r="E72" s="15"/>
      <c r="F72" s="5"/>
    </row>
    <row r="73" spans="1:6" x14ac:dyDescent="0.3">
      <c r="A73" s="1">
        <v>124</v>
      </c>
      <c r="B73" s="1">
        <v>4902</v>
      </c>
      <c r="C73" s="1" t="s">
        <v>74</v>
      </c>
      <c r="D73" s="39">
        <v>115.66</v>
      </c>
      <c r="E73" s="15" t="s">
        <v>132</v>
      </c>
      <c r="F73" s="16"/>
    </row>
    <row r="74" spans="1:6" x14ac:dyDescent="0.3">
      <c r="A74" s="1">
        <v>124</v>
      </c>
      <c r="B74" s="1">
        <v>4904</v>
      </c>
      <c r="C74" s="1" t="s">
        <v>75</v>
      </c>
      <c r="D74" s="10">
        <v>18.87</v>
      </c>
      <c r="E74" s="15"/>
      <c r="F74" s="5"/>
    </row>
    <row r="75" spans="1:6" x14ac:dyDescent="0.3">
      <c r="A75" s="1">
        <v>126</v>
      </c>
      <c r="B75" s="1">
        <v>4901</v>
      </c>
      <c r="C75" s="1" t="s">
        <v>76</v>
      </c>
      <c r="D75" s="10">
        <v>25.75</v>
      </c>
      <c r="E75" s="16"/>
      <c r="F75" s="5"/>
    </row>
    <row r="76" spans="1:6" x14ac:dyDescent="0.3">
      <c r="A76" s="1">
        <v>126</v>
      </c>
      <c r="B76" s="1">
        <v>4901</v>
      </c>
      <c r="C76" s="1" t="s">
        <v>76</v>
      </c>
      <c r="D76" s="10">
        <v>35.880000000000003</v>
      </c>
      <c r="E76" s="16"/>
      <c r="F76" s="5"/>
    </row>
    <row r="77" spans="1:6" x14ac:dyDescent="0.3">
      <c r="A77" s="1">
        <v>212</v>
      </c>
      <c r="B77" s="1">
        <v>4901</v>
      </c>
      <c r="C77" s="1" t="s">
        <v>77</v>
      </c>
      <c r="D77" s="10">
        <v>1163.06</v>
      </c>
      <c r="E77" s="16"/>
      <c r="F77" s="5"/>
    </row>
    <row r="78" spans="1:6" x14ac:dyDescent="0.3">
      <c r="A78" s="1">
        <v>212</v>
      </c>
      <c r="B78" s="1">
        <v>4903</v>
      </c>
      <c r="C78" s="1" t="s">
        <v>78</v>
      </c>
      <c r="D78" s="10">
        <v>0</v>
      </c>
      <c r="E78" s="16"/>
      <c r="F78" s="5"/>
    </row>
    <row r="79" spans="1:6" x14ac:dyDescent="0.3">
      <c r="A79" s="1">
        <v>212</v>
      </c>
      <c r="B79" s="1">
        <v>4905</v>
      </c>
      <c r="C79" s="1" t="s">
        <v>79</v>
      </c>
      <c r="D79" s="10">
        <v>27399.4</v>
      </c>
      <c r="E79" s="16"/>
      <c r="F79" s="5"/>
    </row>
    <row r="80" spans="1:6" x14ac:dyDescent="0.3">
      <c r="A80" s="1">
        <v>212</v>
      </c>
      <c r="B80" s="1">
        <v>4905</v>
      </c>
      <c r="C80" s="1" t="s">
        <v>79</v>
      </c>
      <c r="D80" s="10">
        <v>0</v>
      </c>
      <c r="E80" s="16"/>
      <c r="F80" s="5"/>
    </row>
    <row r="81" spans="1:6" x14ac:dyDescent="0.3">
      <c r="A81" s="1">
        <v>212</v>
      </c>
      <c r="B81" s="1">
        <v>4909</v>
      </c>
      <c r="C81" s="1" t="s">
        <v>80</v>
      </c>
      <c r="D81" s="10">
        <v>16856.86</v>
      </c>
      <c r="E81" s="16"/>
      <c r="F81" s="5"/>
    </row>
    <row r="82" spans="1:6" x14ac:dyDescent="0.3">
      <c r="A82" s="1">
        <v>212</v>
      </c>
      <c r="B82" s="1">
        <v>4910</v>
      </c>
      <c r="C82" s="1" t="s">
        <v>81</v>
      </c>
      <c r="D82" s="10">
        <v>35028.78</v>
      </c>
      <c r="E82" s="16"/>
      <c r="F82" s="5"/>
    </row>
    <row r="83" spans="1:6" x14ac:dyDescent="0.3">
      <c r="A83" s="1">
        <v>212</v>
      </c>
      <c r="B83" s="1">
        <v>4911</v>
      </c>
      <c r="C83" s="1" t="s">
        <v>82</v>
      </c>
      <c r="D83" s="10">
        <v>0</v>
      </c>
      <c r="E83" s="16"/>
      <c r="F83" s="5"/>
    </row>
    <row r="84" spans="1:6" x14ac:dyDescent="0.3">
      <c r="A84" s="1">
        <v>212</v>
      </c>
      <c r="B84" s="1">
        <v>4913</v>
      </c>
      <c r="C84" s="1" t="s">
        <v>83</v>
      </c>
      <c r="D84" s="10">
        <v>0</v>
      </c>
      <c r="E84" s="16"/>
      <c r="F84" s="5"/>
    </row>
    <row r="85" spans="1:6" x14ac:dyDescent="0.3">
      <c r="A85" s="1">
        <v>212</v>
      </c>
      <c r="B85" s="1">
        <v>4914</v>
      </c>
      <c r="C85" s="1" t="s">
        <v>84</v>
      </c>
      <c r="D85" s="10">
        <v>0</v>
      </c>
      <c r="E85" s="16"/>
      <c r="F85" s="5"/>
    </row>
    <row r="86" spans="1:6" x14ac:dyDescent="0.3">
      <c r="A86" s="1">
        <v>212</v>
      </c>
      <c r="B86" s="1">
        <v>4915</v>
      </c>
      <c r="C86" s="1" t="s">
        <v>85</v>
      </c>
      <c r="D86" s="10">
        <v>0</v>
      </c>
      <c r="E86" s="16"/>
      <c r="F86" s="5"/>
    </row>
    <row r="87" spans="1:6" x14ac:dyDescent="0.3">
      <c r="A87" s="1">
        <v>212</v>
      </c>
      <c r="B87" s="1">
        <v>4917</v>
      </c>
      <c r="C87" s="1" t="s">
        <v>86</v>
      </c>
      <c r="D87" s="10">
        <v>8996.64</v>
      </c>
      <c r="E87" s="16"/>
      <c r="F87" s="5"/>
    </row>
    <row r="88" spans="1:6" x14ac:dyDescent="0.3">
      <c r="A88" s="1">
        <v>212</v>
      </c>
      <c r="B88" s="1">
        <v>4919</v>
      </c>
      <c r="C88" s="1" t="s">
        <v>87</v>
      </c>
      <c r="D88" s="10">
        <v>13000</v>
      </c>
      <c r="E88" s="16"/>
      <c r="F88" s="5"/>
    </row>
    <row r="89" spans="1:6" x14ac:dyDescent="0.3">
      <c r="A89" s="1">
        <v>111</v>
      </c>
      <c r="B89" s="1">
        <v>5900</v>
      </c>
      <c r="C89" s="1" t="s">
        <v>88</v>
      </c>
      <c r="D89" s="39">
        <v>127521.75</v>
      </c>
      <c r="E89" s="49" t="s">
        <v>132</v>
      </c>
      <c r="F89" s="16"/>
    </row>
    <row r="90" spans="1:6" x14ac:dyDescent="0.3">
      <c r="A90" s="1">
        <v>111</v>
      </c>
      <c r="B90" s="1">
        <v>5901</v>
      </c>
      <c r="C90" s="1" t="s">
        <v>89</v>
      </c>
      <c r="D90" s="39">
        <v>14300.75</v>
      </c>
      <c r="E90" s="49" t="s">
        <v>132</v>
      </c>
      <c r="F90" s="16"/>
    </row>
    <row r="91" spans="1:6" x14ac:dyDescent="0.3">
      <c r="A91" s="1">
        <v>112</v>
      </c>
      <c r="B91" s="1">
        <v>5912</v>
      </c>
      <c r="C91" s="1" t="s">
        <v>13</v>
      </c>
      <c r="D91" s="10">
        <v>9315.85</v>
      </c>
      <c r="E91" s="49"/>
      <c r="F91" s="5"/>
    </row>
    <row r="92" spans="1:6" s="47" customFormat="1" x14ac:dyDescent="0.3">
      <c r="A92" s="1">
        <v>113</v>
      </c>
      <c r="B92" s="1">
        <v>2943</v>
      </c>
      <c r="C92" s="1" t="s">
        <v>58</v>
      </c>
      <c r="D92" s="39">
        <v>60815</v>
      </c>
      <c r="E92" s="49" t="s">
        <v>132</v>
      </c>
      <c r="F92" s="20"/>
    </row>
    <row r="93" spans="1:6" x14ac:dyDescent="0.3">
      <c r="C93" s="53" t="s">
        <v>148</v>
      </c>
      <c r="D93" s="54">
        <f>SUM(D2:D92)</f>
        <v>17319452.689999998</v>
      </c>
    </row>
    <row r="94" spans="1:6" ht="12.6" thickBot="1" x14ac:dyDescent="0.35"/>
    <row r="95" spans="1:6" ht="12.6" thickBot="1" x14ac:dyDescent="0.35">
      <c r="C95" s="55" t="s">
        <v>140</v>
      </c>
      <c r="D95" s="56">
        <f>+D2+D3+D13+D23+D24+D25+D26+D27+D28+D29+D30+D31+D32+D33+D34+D35+D36+D37+D38+D39+D40+D41+D42+D43+D44+D45+D46+D47+D48+D49+D50+D51+D52+D53+D54+D55+D56+D57+D58+D59+D60+D61+D62+D63+D64+D65+D66+D67+D68+D69+D70+D71+D73+D89+D90+D92-F26-F35-F39-F45-F55-F69</f>
        <v>2114353.6</v>
      </c>
      <c r="E95" s="57"/>
    </row>
    <row r="96" spans="1:6" x14ac:dyDescent="0.3">
      <c r="D96" s="58"/>
    </row>
    <row r="98" spans="4:6" x14ac:dyDescent="0.3">
      <c r="D98" s="54">
        <v>2114353.6</v>
      </c>
      <c r="F98" s="59"/>
    </row>
    <row r="100" spans="4:6" x14ac:dyDescent="0.3">
      <c r="E100" s="60"/>
    </row>
    <row r="101" spans="4:6" x14ac:dyDescent="0.3">
      <c r="E101" s="60"/>
      <c r="F101" s="59"/>
    </row>
    <row r="102" spans="4:6" x14ac:dyDescent="0.3">
      <c r="F102" s="63"/>
    </row>
    <row r="103" spans="4:6" x14ac:dyDescent="0.3">
      <c r="E103" s="60"/>
    </row>
    <row r="104" spans="4:6" x14ac:dyDescent="0.3">
      <c r="E104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46910-6080-4D05-80A3-C164C218C2E9}">
  <dimension ref="A1:E33"/>
  <sheetViews>
    <sheetView workbookViewId="0">
      <pane ySplit="1" topLeftCell="A18" activePane="bottomLeft" state="frozen"/>
      <selection pane="bottomLeft" activeCell="C29" sqref="C29"/>
    </sheetView>
  </sheetViews>
  <sheetFormatPr defaultRowHeight="14.4" x14ac:dyDescent="0.3"/>
  <cols>
    <col min="1" max="1" width="15.44140625" style="17" customWidth="1"/>
    <col min="2" max="2" width="30.6640625" style="17" customWidth="1"/>
    <col min="3" max="3" width="15.44140625" style="21" customWidth="1"/>
    <col min="4" max="4" width="30" style="22" customWidth="1"/>
    <col min="5" max="5" width="19.21875" style="21" customWidth="1"/>
    <col min="6" max="16384" width="8.88671875" style="17"/>
  </cols>
  <sheetData>
    <row r="1" spans="1:5" ht="24" x14ac:dyDescent="0.3">
      <c r="A1" s="7" t="s">
        <v>90</v>
      </c>
      <c r="B1" s="7" t="s">
        <v>133</v>
      </c>
      <c r="C1" s="45" t="s">
        <v>131</v>
      </c>
      <c r="D1" s="7" t="s">
        <v>129</v>
      </c>
      <c r="E1" s="46" t="s">
        <v>130</v>
      </c>
    </row>
    <row r="2" spans="1:5" x14ac:dyDescent="0.3">
      <c r="A2" s="18" t="s">
        <v>91</v>
      </c>
      <c r="B2" s="18" t="s">
        <v>92</v>
      </c>
      <c r="C2" s="19">
        <v>9166.65</v>
      </c>
      <c r="D2" s="15"/>
      <c r="E2" s="20"/>
    </row>
    <row r="3" spans="1:5" x14ac:dyDescent="0.3">
      <c r="A3" s="18" t="s">
        <v>93</v>
      </c>
      <c r="B3" s="18" t="s">
        <v>14</v>
      </c>
      <c r="C3" s="40">
        <v>22394.62</v>
      </c>
      <c r="D3" s="15" t="s">
        <v>132</v>
      </c>
      <c r="E3" s="41"/>
    </row>
    <row r="4" spans="1:5" ht="34.200000000000003" x14ac:dyDescent="0.3">
      <c r="A4" s="18" t="s">
        <v>94</v>
      </c>
      <c r="B4" s="18" t="s">
        <v>23</v>
      </c>
      <c r="C4" s="19">
        <v>2140.73</v>
      </c>
      <c r="D4" s="15"/>
      <c r="E4" s="20"/>
    </row>
    <row r="5" spans="1:5" x14ac:dyDescent="0.3">
      <c r="A5" s="18" t="s">
        <v>95</v>
      </c>
      <c r="B5" s="18" t="s">
        <v>96</v>
      </c>
      <c r="C5" s="19">
        <v>1477.3</v>
      </c>
      <c r="D5" s="15"/>
      <c r="E5" s="20"/>
    </row>
    <row r="6" spans="1:5" x14ac:dyDescent="0.3">
      <c r="A6" s="18" t="s">
        <v>97</v>
      </c>
      <c r="B6" s="18" t="s">
        <v>24</v>
      </c>
      <c r="C6" s="40">
        <v>4966.87</v>
      </c>
      <c r="D6" s="15" t="s">
        <v>132</v>
      </c>
      <c r="E6" s="41"/>
    </row>
    <row r="7" spans="1:5" x14ac:dyDescent="0.3">
      <c r="A7" s="18" t="s">
        <v>98</v>
      </c>
      <c r="B7" s="18" t="s">
        <v>99</v>
      </c>
      <c r="C7" s="40">
        <v>26848</v>
      </c>
      <c r="D7" s="15" t="s">
        <v>132</v>
      </c>
      <c r="E7" s="41"/>
    </row>
    <row r="8" spans="1:5" x14ac:dyDescent="0.3">
      <c r="A8" s="18" t="s">
        <v>100</v>
      </c>
      <c r="B8" s="18" t="s">
        <v>29</v>
      </c>
      <c r="C8" s="40">
        <v>124355.93</v>
      </c>
      <c r="D8" s="15" t="s">
        <v>132</v>
      </c>
      <c r="E8" s="41"/>
    </row>
    <row r="9" spans="1:5" x14ac:dyDescent="0.3">
      <c r="A9" s="18" t="s">
        <v>101</v>
      </c>
      <c r="B9" s="18" t="s">
        <v>102</v>
      </c>
      <c r="C9" s="40">
        <v>294.17</v>
      </c>
      <c r="D9" s="15" t="s">
        <v>132</v>
      </c>
      <c r="E9" s="41"/>
    </row>
    <row r="10" spans="1:5" ht="22.8" x14ac:dyDescent="0.3">
      <c r="A10" s="18" t="s">
        <v>103</v>
      </c>
      <c r="B10" s="18" t="s">
        <v>104</v>
      </c>
      <c r="C10" s="40">
        <v>3734.42</v>
      </c>
      <c r="D10" s="15" t="s">
        <v>132</v>
      </c>
      <c r="E10" s="41"/>
    </row>
    <row r="11" spans="1:5" ht="36" x14ac:dyDescent="0.3">
      <c r="A11" s="18" t="s">
        <v>105</v>
      </c>
      <c r="B11" s="18" t="s">
        <v>31</v>
      </c>
      <c r="C11" s="40">
        <v>25249.919999999998</v>
      </c>
      <c r="D11" s="12" t="s">
        <v>137</v>
      </c>
      <c r="E11" s="42">
        <v>18753.16</v>
      </c>
    </row>
    <row r="12" spans="1:5" ht="22.8" x14ac:dyDescent="0.3">
      <c r="A12" s="18" t="s">
        <v>106</v>
      </c>
      <c r="B12" s="18" t="s">
        <v>35</v>
      </c>
      <c r="C12" s="40">
        <v>28.07</v>
      </c>
      <c r="D12" s="15" t="s">
        <v>132</v>
      </c>
      <c r="E12" s="41"/>
    </row>
    <row r="13" spans="1:5" x14ac:dyDescent="0.3">
      <c r="A13" s="18" t="s">
        <v>107</v>
      </c>
      <c r="B13" s="18" t="s">
        <v>41</v>
      </c>
      <c r="C13" s="40">
        <v>861.06</v>
      </c>
      <c r="D13" s="15" t="s">
        <v>132</v>
      </c>
      <c r="E13" s="41"/>
    </row>
    <row r="14" spans="1:5" ht="22.8" x14ac:dyDescent="0.3">
      <c r="A14" s="18" t="s">
        <v>108</v>
      </c>
      <c r="B14" s="18" t="s">
        <v>109</v>
      </c>
      <c r="C14" s="40">
        <v>36426.21</v>
      </c>
      <c r="D14" s="15" t="s">
        <v>142</v>
      </c>
      <c r="E14" s="42">
        <v>36426.21</v>
      </c>
    </row>
    <row r="15" spans="1:5" x14ac:dyDescent="0.3">
      <c r="A15" s="18" t="s">
        <v>110</v>
      </c>
      <c r="B15" s="18" t="s">
        <v>111</v>
      </c>
      <c r="C15" s="40">
        <v>4534.37</v>
      </c>
      <c r="D15" s="15" t="s">
        <v>132</v>
      </c>
      <c r="E15" s="41"/>
    </row>
    <row r="16" spans="1:5" x14ac:dyDescent="0.3">
      <c r="A16" s="18">
        <v>1131943</v>
      </c>
      <c r="B16" s="18" t="s">
        <v>112</v>
      </c>
      <c r="C16" s="40">
        <v>7150</v>
      </c>
      <c r="D16" s="15" t="s">
        <v>132</v>
      </c>
      <c r="E16" s="41"/>
    </row>
    <row r="17" spans="1:5" x14ac:dyDescent="0.3">
      <c r="A17" s="18" t="s">
        <v>113</v>
      </c>
      <c r="B17" s="18" t="s">
        <v>59</v>
      </c>
      <c r="C17" s="40">
        <v>0</v>
      </c>
      <c r="D17" s="15" t="s">
        <v>132</v>
      </c>
      <c r="E17" s="41"/>
    </row>
    <row r="18" spans="1:5" x14ac:dyDescent="0.3">
      <c r="A18" s="18" t="s">
        <v>114</v>
      </c>
      <c r="B18" s="18" t="s">
        <v>115</v>
      </c>
      <c r="C18" s="40">
        <v>980.88</v>
      </c>
      <c r="D18" s="15" t="s">
        <v>132</v>
      </c>
      <c r="E18" s="41"/>
    </row>
    <row r="19" spans="1:5" x14ac:dyDescent="0.3">
      <c r="A19" s="18" t="s">
        <v>116</v>
      </c>
      <c r="B19" s="18" t="s">
        <v>117</v>
      </c>
      <c r="C19" s="40">
        <v>10238.469999999999</v>
      </c>
      <c r="D19" s="15" t="s">
        <v>132</v>
      </c>
      <c r="E19" s="41"/>
    </row>
    <row r="20" spans="1:5" ht="22.8" x14ac:dyDescent="0.3">
      <c r="A20" s="18" t="s">
        <v>118</v>
      </c>
      <c r="B20" s="18" t="s">
        <v>119</v>
      </c>
      <c r="C20" s="40">
        <v>1975.18</v>
      </c>
      <c r="D20" s="15" t="s">
        <v>132</v>
      </c>
      <c r="E20" s="41"/>
    </row>
    <row r="21" spans="1:5" x14ac:dyDescent="0.3">
      <c r="A21" s="18">
        <v>1131959</v>
      </c>
      <c r="B21" s="18" t="s">
        <v>120</v>
      </c>
      <c r="C21" s="40">
        <v>16000</v>
      </c>
      <c r="D21" s="15" t="s">
        <v>132</v>
      </c>
      <c r="E21" s="41"/>
    </row>
    <row r="22" spans="1:5" ht="22.8" x14ac:dyDescent="0.3">
      <c r="A22" s="18" t="s">
        <v>121</v>
      </c>
      <c r="B22" s="18" t="s">
        <v>122</v>
      </c>
      <c r="C22" s="40">
        <v>4626.1000000000004</v>
      </c>
      <c r="D22" s="15" t="s">
        <v>132</v>
      </c>
      <c r="E22" s="41"/>
    </row>
    <row r="23" spans="1:5" ht="22.8" x14ac:dyDescent="0.3">
      <c r="A23" s="18" t="s">
        <v>123</v>
      </c>
      <c r="B23" s="18" t="s">
        <v>124</v>
      </c>
      <c r="C23" s="19">
        <v>166000</v>
      </c>
      <c r="D23" s="15"/>
      <c r="E23" s="20"/>
    </row>
    <row r="24" spans="1:5" x14ac:dyDescent="0.3">
      <c r="A24" s="18" t="s">
        <v>125</v>
      </c>
      <c r="B24" s="18" t="s">
        <v>126</v>
      </c>
      <c r="C24" s="19">
        <v>782.72</v>
      </c>
      <c r="D24" s="15"/>
      <c r="E24" s="20"/>
    </row>
    <row r="25" spans="1:5" ht="22.8" x14ac:dyDescent="0.3">
      <c r="A25" s="18">
        <v>1141907</v>
      </c>
      <c r="B25" s="18" t="s">
        <v>127</v>
      </c>
      <c r="C25" s="19">
        <v>0</v>
      </c>
      <c r="D25" s="15"/>
      <c r="E25" s="20"/>
    </row>
    <row r="26" spans="1:5" x14ac:dyDescent="0.3">
      <c r="A26" s="18">
        <v>2121902</v>
      </c>
      <c r="B26" s="18" t="s">
        <v>128</v>
      </c>
      <c r="C26" s="19">
        <v>0</v>
      </c>
      <c r="D26" s="15"/>
      <c r="E26" s="20"/>
    </row>
    <row r="27" spans="1:5" s="31" customFormat="1" x14ac:dyDescent="0.3">
      <c r="A27" s="28"/>
      <c r="B27" s="11" t="s">
        <v>148</v>
      </c>
      <c r="C27" s="32">
        <f>SUM(C2:C26)</f>
        <v>470231.67</v>
      </c>
      <c r="D27" s="29"/>
      <c r="E27" s="30"/>
    </row>
    <row r="28" spans="1:5" ht="15" thickBot="1" x14ac:dyDescent="0.35"/>
    <row r="29" spans="1:5" ht="24.6" thickBot="1" x14ac:dyDescent="0.35">
      <c r="B29" s="23" t="s">
        <v>140</v>
      </c>
      <c r="C29" s="24">
        <f>+C3+C6+C7+C8+C9+C10+C11+C12+C13+C14+C15+C16+C17+C18+C19+C20+C21+C22-E11-E14</f>
        <v>235484.9</v>
      </c>
    </row>
    <row r="33" spans="4:4" x14ac:dyDescent="0.3">
      <c r="D33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6398-7AA9-432B-BDC0-FD1F73EC39BA}">
  <dimension ref="A1:E11"/>
  <sheetViews>
    <sheetView workbookViewId="0">
      <selection activeCell="D5" sqref="D5"/>
    </sheetView>
  </sheetViews>
  <sheetFormatPr defaultRowHeight="11.4" x14ac:dyDescent="0.3"/>
  <cols>
    <col min="1" max="1" width="18.44140625" style="3" customWidth="1"/>
    <col min="2" max="2" width="44.33203125" style="3" customWidth="1"/>
    <col min="3" max="3" width="14.109375" style="3" bestFit="1" customWidth="1"/>
    <col min="4" max="4" width="22.109375" style="3" customWidth="1"/>
    <col min="5" max="5" width="18.44140625" style="3" customWidth="1"/>
    <col min="6" max="16384" width="8.88671875" style="3"/>
  </cols>
  <sheetData>
    <row r="1" spans="1:5" ht="24" x14ac:dyDescent="0.3">
      <c r="A1" s="8" t="s">
        <v>90</v>
      </c>
      <c r="B1" s="8" t="s">
        <v>134</v>
      </c>
      <c r="C1" s="8" t="s">
        <v>131</v>
      </c>
      <c r="D1" s="8" t="s">
        <v>129</v>
      </c>
      <c r="E1" s="9" t="s">
        <v>130</v>
      </c>
    </row>
    <row r="2" spans="1:5" ht="12" x14ac:dyDescent="0.3">
      <c r="A2" s="13" t="s">
        <v>95</v>
      </c>
      <c r="B2" s="13" t="s">
        <v>96</v>
      </c>
      <c r="C2" s="33">
        <v>96.5</v>
      </c>
      <c r="D2" s="2"/>
      <c r="E2" s="2"/>
    </row>
    <row r="3" spans="1:5" ht="12" x14ac:dyDescent="0.3">
      <c r="A3" s="13" t="s">
        <v>93</v>
      </c>
      <c r="B3" s="13" t="s">
        <v>14</v>
      </c>
      <c r="C3" s="44">
        <v>3310.43</v>
      </c>
      <c r="D3" s="14" t="s">
        <v>132</v>
      </c>
      <c r="E3" s="2"/>
    </row>
    <row r="4" spans="1:5" ht="12" x14ac:dyDescent="0.3">
      <c r="A4" s="13" t="s">
        <v>100</v>
      </c>
      <c r="B4" s="13" t="s">
        <v>29</v>
      </c>
      <c r="C4" s="44">
        <v>7073.0299999999979</v>
      </c>
      <c r="D4" s="14" t="s">
        <v>132</v>
      </c>
      <c r="E4" s="2"/>
    </row>
    <row r="5" spans="1:5" ht="48" x14ac:dyDescent="0.3">
      <c r="A5" s="13" t="s">
        <v>105</v>
      </c>
      <c r="B5" s="13" t="s">
        <v>31</v>
      </c>
      <c r="C5" s="44">
        <v>4064.46</v>
      </c>
      <c r="D5" s="12" t="s">
        <v>141</v>
      </c>
      <c r="E5" s="44">
        <v>4064.46</v>
      </c>
    </row>
    <row r="6" spans="1:5" ht="24" x14ac:dyDescent="0.3">
      <c r="A6" s="13" t="s">
        <v>108</v>
      </c>
      <c r="B6" s="13" t="s">
        <v>109</v>
      </c>
      <c r="C6" s="44">
        <v>700</v>
      </c>
      <c r="D6" s="15" t="s">
        <v>142</v>
      </c>
      <c r="E6" s="44">
        <v>700</v>
      </c>
    </row>
    <row r="7" spans="1:5" ht="12" x14ac:dyDescent="0.3">
      <c r="A7" s="13" t="s">
        <v>125</v>
      </c>
      <c r="B7" s="13" t="s">
        <v>126</v>
      </c>
      <c r="C7" s="33">
        <v>91633.18</v>
      </c>
      <c r="D7" s="4"/>
      <c r="E7" s="2"/>
    </row>
    <row r="8" spans="1:5" ht="12" x14ac:dyDescent="0.3">
      <c r="A8" s="13" t="s">
        <v>135</v>
      </c>
      <c r="B8" s="13" t="s">
        <v>136</v>
      </c>
      <c r="C8" s="33">
        <v>5000</v>
      </c>
      <c r="D8" s="2"/>
      <c r="E8" s="2"/>
    </row>
    <row r="9" spans="1:5" s="36" customFormat="1" ht="12" x14ac:dyDescent="0.3">
      <c r="A9" s="34"/>
      <c r="B9" s="35" t="s">
        <v>148</v>
      </c>
      <c r="C9" s="34">
        <f>SUM(C2:C8)</f>
        <v>111877.59999999999</v>
      </c>
    </row>
    <row r="10" spans="1:5" ht="12" thickBot="1" x14ac:dyDescent="0.35"/>
    <row r="11" spans="1:5" ht="24" customHeight="1" thickBot="1" x14ac:dyDescent="0.35">
      <c r="B11" s="37" t="s">
        <v>140</v>
      </c>
      <c r="C11" s="38">
        <f>+C3+C4+C5+C6-E5-E6</f>
        <v>10383.459999999999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FF67A-4B46-4898-BF75-4AA6D76C1ECC}">
  <dimension ref="G1:I14"/>
  <sheetViews>
    <sheetView tabSelected="1" workbookViewId="0">
      <selection activeCell="K5" sqref="K5"/>
    </sheetView>
  </sheetViews>
  <sheetFormatPr defaultRowHeight="11.4" x14ac:dyDescent="0.3"/>
  <cols>
    <col min="1" max="6" width="8.88671875" style="3"/>
    <col min="7" max="7" width="22.88671875" style="3" customWidth="1"/>
    <col min="8" max="8" width="28.21875" style="3" bestFit="1" customWidth="1"/>
    <col min="9" max="9" width="15.21875" style="3" bestFit="1" customWidth="1"/>
    <col min="10" max="16384" width="8.88671875" style="3"/>
  </cols>
  <sheetData>
    <row r="1" spans="7:9" ht="12" thickBot="1" x14ac:dyDescent="0.35"/>
    <row r="2" spans="7:9" ht="12" x14ac:dyDescent="0.3">
      <c r="G2" s="25"/>
      <c r="H2" s="64" t="s">
        <v>143</v>
      </c>
      <c r="I2" s="65">
        <f>+'FOE 2024'!D95</f>
        <v>2114353.6</v>
      </c>
    </row>
    <row r="3" spans="7:9" ht="12" x14ac:dyDescent="0.3">
      <c r="G3" s="25"/>
      <c r="H3" s="66" t="s">
        <v>144</v>
      </c>
      <c r="I3" s="67">
        <f>+'PTA 2024'!C29</f>
        <v>235484.9</v>
      </c>
    </row>
    <row r="4" spans="7:9" ht="36" x14ac:dyDescent="0.3">
      <c r="H4" s="68" t="s">
        <v>145</v>
      </c>
      <c r="I4" s="69">
        <f>+'CONTRIBUTO 2ML'!C11</f>
        <v>10383.459999999999</v>
      </c>
    </row>
    <row r="5" spans="7:9" ht="24.6" thickBot="1" x14ac:dyDescent="0.35">
      <c r="G5" s="26"/>
      <c r="H5" s="71" t="s">
        <v>140</v>
      </c>
      <c r="I5" s="70">
        <f>SUM(I2:I4)</f>
        <v>2360221.96</v>
      </c>
    </row>
    <row r="6" spans="7:9" ht="12" x14ac:dyDescent="0.3">
      <c r="G6" s="27"/>
    </row>
    <row r="8" spans="7:9" ht="12" thickBot="1" x14ac:dyDescent="0.35"/>
    <row r="9" spans="7:9" ht="36.6" thickBot="1" x14ac:dyDescent="0.35">
      <c r="H9" s="74" t="s">
        <v>150</v>
      </c>
      <c r="I9" s="75">
        <v>4062867.5887597613</v>
      </c>
    </row>
    <row r="11" spans="7:9" ht="12" thickBot="1" x14ac:dyDescent="0.35"/>
    <row r="12" spans="7:9" ht="12" thickBot="1" x14ac:dyDescent="0.35">
      <c r="H12" s="76" t="s">
        <v>146</v>
      </c>
      <c r="I12" s="77">
        <f>+I9-I5</f>
        <v>1702645.6287597613</v>
      </c>
    </row>
    <row r="13" spans="7:9" ht="12" thickBot="1" x14ac:dyDescent="0.35"/>
    <row r="14" spans="7:9" ht="69" customHeight="1" thickBot="1" x14ac:dyDescent="0.35">
      <c r="H14" s="72" t="s">
        <v>151</v>
      </c>
      <c r="I14" s="73"/>
    </row>
  </sheetData>
  <mergeCells count="1">
    <mergeCell ref="H14:I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a5994b-e301-4e9f-bcd0-60ef9f73a45d">
      <Terms xmlns="http://schemas.microsoft.com/office/infopath/2007/PartnerControls"/>
    </lcf76f155ced4ddcb4097134ff3c332f>
    <TaxCatchAll xmlns="8d7ce21d-b23d-4e75-8275-8f72d62749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D1E0440ACFE54D9CE9AC3B1F8D6CE6" ma:contentTypeVersion="18" ma:contentTypeDescription="Creare un nuovo documento." ma:contentTypeScope="" ma:versionID="e0432585024d157dff01ae8d79070f22">
  <xsd:schema xmlns:xsd="http://www.w3.org/2001/XMLSchema" xmlns:xs="http://www.w3.org/2001/XMLSchema" xmlns:p="http://schemas.microsoft.com/office/2006/metadata/properties" xmlns:ns2="8d7ce21d-b23d-4e75-8275-8f72d6274957" xmlns:ns3="a5a5994b-e301-4e9f-bcd0-60ef9f73a45d" targetNamespace="http://schemas.microsoft.com/office/2006/metadata/properties" ma:root="true" ma:fieldsID="f99fc03e2c5e502fa197974a6a1af08e" ns2:_="" ns3:_="">
    <xsd:import namespace="8d7ce21d-b23d-4e75-8275-8f72d6274957"/>
    <xsd:import namespace="a5a5994b-e301-4e9f-bcd0-60ef9f73a4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ce21d-b23d-4e75-8275-8f72d62749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a71a5c-282a-4c18-b870-e805ba34aafa}" ma:internalName="TaxCatchAll" ma:showField="CatchAllData" ma:web="8d7ce21d-b23d-4e75-8275-8f72d6274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5994b-e301-4e9f-bcd0-60ef9f73a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a087d216-9da7-4ca6-a432-9e625d0d4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373C37-C90A-4D85-96E6-80BD06D5A655}">
  <ds:schemaRefs>
    <ds:schemaRef ds:uri="http://schemas.microsoft.com/office/2006/metadata/properties"/>
    <ds:schemaRef ds:uri="http://schemas.microsoft.com/office/infopath/2007/PartnerControls"/>
    <ds:schemaRef ds:uri="a5a5994b-e301-4e9f-bcd0-60ef9f73a45d"/>
    <ds:schemaRef ds:uri="8d7ce21d-b23d-4e75-8275-8f72d6274957"/>
  </ds:schemaRefs>
</ds:datastoreItem>
</file>

<file path=customXml/itemProps2.xml><?xml version="1.0" encoding="utf-8"?>
<ds:datastoreItem xmlns:ds="http://schemas.openxmlformats.org/officeDocument/2006/customXml" ds:itemID="{3A1A2435-0035-4C0E-B1E5-5CFF2C2B3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ce21d-b23d-4e75-8275-8f72d6274957"/>
    <ds:schemaRef ds:uri="a5a5994b-e301-4e9f-bcd0-60ef9f73a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C24F49-D97F-455D-89D8-F668EA18AB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FOE 2024</vt:lpstr>
      <vt:lpstr>PTA 2024</vt:lpstr>
      <vt:lpstr>CONTRIBUTO 2ML</vt:lpstr>
      <vt:lpstr>Check rispetto limite contenim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De Lellis</dc:creator>
  <cp:lastModifiedBy>Stefania De Lellis</cp:lastModifiedBy>
  <dcterms:created xsi:type="dcterms:W3CDTF">2015-06-05T18:17:20Z</dcterms:created>
  <dcterms:modified xsi:type="dcterms:W3CDTF">2025-07-25T08:21:07Z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0x010100B0D1E0440ACFE54D9CE9AC3B1F8D6CE6</vt:lpwstr>
  </property>
  <property fmtid="{D5CDD505-2E9C-101B-9397-08002B2CF9AE}" pid="3" name="MediaServiceImageTags">
    <vt:lpwstr/>
  </property>
</Properties>
</file>